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27795" windowHeight="12600"/>
  </bookViews>
  <sheets>
    <sheet name="Sheet1" sheetId="2" r:id="rId1"/>
    <sheet name="Data" sheetId="1" r:id="rId2"/>
  </sheets>
  <functionGroups builtInGroupCount="17"/>
  <calcPr calcId="145621"/>
</workbook>
</file>

<file path=xl/calcChain.xml><?xml version="1.0" encoding="utf-8"?>
<calcChain xmlns="http://schemas.openxmlformats.org/spreadsheetml/2006/main">
  <c r="B1" i="2" l="1"/>
  <c r="B17" i="2" l="1"/>
  <c r="E43" i="1" s="1"/>
  <c r="B9" i="2"/>
  <c r="G43" i="1" s="1"/>
  <c r="B4" i="2"/>
  <c r="C43" i="1" s="1"/>
  <c r="C58" i="1"/>
  <c r="C60" i="1"/>
  <c r="C59" i="1"/>
  <c r="C55" i="1"/>
  <c r="C53" i="1"/>
  <c r="C52" i="1"/>
  <c r="C54" i="1"/>
  <c r="E47" i="1" s="1"/>
  <c r="C49" i="1"/>
  <c r="C48" i="1"/>
  <c r="C47" i="1"/>
  <c r="C46" i="1"/>
  <c r="E46" i="1" s="1"/>
  <c r="C61" i="1"/>
  <c r="E48" i="1" s="1"/>
  <c r="G46" i="1" s="1"/>
  <c r="B19" i="2" l="1"/>
  <c r="B21" i="2" s="1"/>
</calcChain>
</file>

<file path=xl/sharedStrings.xml><?xml version="1.0" encoding="utf-8"?>
<sst xmlns="http://schemas.openxmlformats.org/spreadsheetml/2006/main" count="89" uniqueCount="41">
  <si>
    <t>R=2.5</t>
  </si>
  <si>
    <t xml:space="preserve"> V=0.0</t>
  </si>
  <si>
    <t xml:space="preserve"> V=0.2</t>
  </si>
  <si>
    <t xml:space="preserve"> V=0.4</t>
  </si>
  <si>
    <t xml:space="preserve"> V=1.0</t>
  </si>
  <si>
    <t>R=1.0</t>
  </si>
  <si>
    <t>R=0.4</t>
  </si>
  <si>
    <t>X</t>
  </si>
  <si>
    <t>Y</t>
  </si>
  <si>
    <t>a</t>
  </si>
  <si>
    <t>b</t>
  </si>
  <si>
    <t>E</t>
  </si>
  <si>
    <t>G_l</t>
  </si>
  <si>
    <t>G_w</t>
  </si>
  <si>
    <t>t_f</t>
  </si>
  <si>
    <t>gamma</t>
  </si>
  <si>
    <t>h</t>
  </si>
  <si>
    <t>q</t>
  </si>
  <si>
    <t>R</t>
  </si>
  <si>
    <t>b/a</t>
  </si>
  <si>
    <t>b/a=</t>
  </si>
  <si>
    <t>R=</t>
  </si>
  <si>
    <t>V=</t>
  </si>
  <si>
    <t>V</t>
  </si>
  <si>
    <t>K_1=</t>
  </si>
  <si>
    <t>@R</t>
  </si>
  <si>
    <t>@V</t>
  </si>
  <si>
    <t>@b/a</t>
  </si>
  <si>
    <t>d</t>
  </si>
  <si>
    <t>K_1</t>
  </si>
  <si>
    <t>Plate Long Dimension</t>
  </si>
  <si>
    <t>Plate Short Dimension</t>
  </si>
  <si>
    <t>Shear Modulus Long Direction</t>
  </si>
  <si>
    <t>Shear Modulus Short Direction</t>
  </si>
  <si>
    <t>Skin Elastic Modulus</t>
  </si>
  <si>
    <t>Skin Poisson's Ratio</t>
  </si>
  <si>
    <t>Skin Thickness</t>
  </si>
  <si>
    <t>Core Thickness</t>
  </si>
  <si>
    <t>Applied Pressure</t>
  </si>
  <si>
    <t>Center Deflection</t>
  </si>
  <si>
    <t>Interpolated Value of K_1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</si>
</sst>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11" fontId="0" fillId="0" borderId="12" xfId="0" applyNumberFormat="1" applyBorder="1"/>
    <xf numFmtId="0" fontId="0" fillId="33" borderId="0" xfId="0" applyFill="1"/>
    <xf numFmtId="0" fontId="0" fillId="0" borderId="0" xfId="0" applyAlignment="1">
      <alignment horizontal="right"/>
    </xf>
    <xf numFmtId="0" fontId="0" fillId="0" borderId="0" xfId="0" quotePrefix="1"/>
    <xf numFmtId="10" fontId="0" fillId="0" borderId="0" xfId="0" applyNumberFormat="1"/>
    <xf numFmtId="0" fontId="0" fillId="0" borderId="0" xfId="0" applyFill="1"/>
    <xf numFmtId="0" fontId="0" fillId="34" borderId="0" xfId="0" applyFill="1"/>
    <xf numFmtId="0" fontId="0" fillId="35" borderId="0" xfId="0" applyFill="1"/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Data!$A$1</c:f>
          <c:strCache>
            <c:ptCount val="1"/>
            <c:pt idx="0">
              <c:v>R=0.4</c:v>
            </c:pt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Data!$B$1</c:f>
              <c:strCache>
                <c:ptCount val="1"/>
                <c:pt idx="0">
                  <c:v> V=0.0</c:v>
                </c:pt>
              </c:strCache>
            </c:strRef>
          </c:tx>
          <c:xVal>
            <c:numRef>
              <c:f>Data!$A$3:$A$13</c:f>
              <c:numCache>
                <c:formatCode>General</c:formatCode>
                <c:ptCount val="11"/>
                <c:pt idx="0">
                  <c:v>7.1684587813622403E-4</c:v>
                </c:pt>
                <c:pt idx="1">
                  <c:v>0.10179211469534</c:v>
                </c:pt>
                <c:pt idx="2">
                  <c:v>0.19999999999999901</c:v>
                </c:pt>
                <c:pt idx="3">
                  <c:v>0.30394265232974899</c:v>
                </c:pt>
                <c:pt idx="4">
                  <c:v>0.400716845878136</c:v>
                </c:pt>
                <c:pt idx="5">
                  <c:v>0.51039426523297404</c:v>
                </c:pt>
                <c:pt idx="6">
                  <c:v>0.6</c:v>
                </c:pt>
                <c:pt idx="7">
                  <c:v>0.71541218637992798</c:v>
                </c:pt>
                <c:pt idx="8">
                  <c:v>0.8</c:v>
                </c:pt>
                <c:pt idx="9">
                  <c:v>0.91254480286738304</c:v>
                </c:pt>
                <c:pt idx="10">
                  <c:v>0.99928315412186297</c:v>
                </c:pt>
              </c:numCache>
            </c:numRef>
          </c:xVal>
          <c:yVal>
            <c:numRef>
              <c:f>Data!$B$3:$B$13</c:f>
              <c:numCache>
                <c:formatCode>General</c:formatCode>
                <c:ptCount val="11"/>
                <c:pt idx="0">
                  <c:v>1.35167464114832E-2</c:v>
                </c:pt>
                <c:pt idx="1">
                  <c:v>1.35167464114832E-2</c:v>
                </c:pt>
                <c:pt idx="2">
                  <c:v>1.35167464114832E-2</c:v>
                </c:pt>
                <c:pt idx="3">
                  <c:v>1.31937799043062E-2</c:v>
                </c:pt>
                <c:pt idx="4">
                  <c:v>1.23325358851674E-2</c:v>
                </c:pt>
                <c:pt idx="5">
                  <c:v>1.10047846889952E-2</c:v>
                </c:pt>
                <c:pt idx="6">
                  <c:v>9.6770334928229593E-3</c:v>
                </c:pt>
                <c:pt idx="7">
                  <c:v>7.8827751196172205E-3</c:v>
                </c:pt>
                <c:pt idx="8">
                  <c:v>6.5909090909090796E-3</c:v>
                </c:pt>
                <c:pt idx="9">
                  <c:v>5.1196172248803799E-3</c:v>
                </c:pt>
                <c:pt idx="10">
                  <c:v>4.2583732057416201E-3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Data!$D$1</c:f>
              <c:strCache>
                <c:ptCount val="1"/>
                <c:pt idx="0">
                  <c:v> V=0.2</c:v>
                </c:pt>
              </c:strCache>
            </c:strRef>
          </c:tx>
          <c:xVal>
            <c:numRef>
              <c:f>Data!$C$3:$C$13</c:f>
              <c:numCache>
                <c:formatCode>General</c:formatCode>
                <c:ptCount val="11"/>
                <c:pt idx="0">
                  <c:v>7.1684587813621004E-4</c:v>
                </c:pt>
                <c:pt idx="1">
                  <c:v>9.4623655913978505E-2</c:v>
                </c:pt>
                <c:pt idx="2">
                  <c:v>0.19999999999999901</c:v>
                </c:pt>
                <c:pt idx="3">
                  <c:v>0.30681003584229399</c:v>
                </c:pt>
                <c:pt idx="4">
                  <c:v>0.40143369175627203</c:v>
                </c:pt>
                <c:pt idx="5">
                  <c:v>0.50967741935483801</c:v>
                </c:pt>
                <c:pt idx="6">
                  <c:v>0.6</c:v>
                </c:pt>
                <c:pt idx="7">
                  <c:v>0.702508960573476</c:v>
                </c:pt>
                <c:pt idx="8">
                  <c:v>0.8</c:v>
                </c:pt>
                <c:pt idx="9">
                  <c:v>0.91397849462365599</c:v>
                </c:pt>
                <c:pt idx="10">
                  <c:v>0.99856630824372705</c:v>
                </c:pt>
              </c:numCache>
            </c:numRef>
          </c:xVal>
          <c:yVal>
            <c:numRef>
              <c:f>Data!$D$3:$D$13</c:f>
              <c:numCache>
                <c:formatCode>General</c:formatCode>
                <c:ptCount val="11"/>
                <c:pt idx="0">
                  <c:v>1.92583732057416E-2</c:v>
                </c:pt>
                <c:pt idx="1">
                  <c:v>1.92583732057416E-2</c:v>
                </c:pt>
                <c:pt idx="2">
                  <c:v>1.92583732057416E-2</c:v>
                </c:pt>
                <c:pt idx="3">
                  <c:v>1.8791866028708099E-2</c:v>
                </c:pt>
                <c:pt idx="4">
                  <c:v>1.7643540669856399E-2</c:v>
                </c:pt>
                <c:pt idx="5">
                  <c:v>1.57416267942583E-2</c:v>
                </c:pt>
                <c:pt idx="6">
                  <c:v>1.39114832535885E-2</c:v>
                </c:pt>
                <c:pt idx="7">
                  <c:v>1.1722488038277501E-2</c:v>
                </c:pt>
                <c:pt idx="8">
                  <c:v>9.7488038277511908E-3</c:v>
                </c:pt>
                <c:pt idx="9">
                  <c:v>7.9186602870813302E-3</c:v>
                </c:pt>
                <c:pt idx="10">
                  <c:v>7.0215311004784703E-3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Data!$F$1</c:f>
              <c:strCache>
                <c:ptCount val="1"/>
                <c:pt idx="0">
                  <c:v> V=0.4</c:v>
                </c:pt>
              </c:strCache>
            </c:strRef>
          </c:tx>
          <c:xVal>
            <c:numRef>
              <c:f>Data!$E$3:$E$13</c:f>
              <c:numCache>
                <c:formatCode>General</c:formatCode>
                <c:ptCount val="11"/>
                <c:pt idx="0">
                  <c:v>7.1684587813621004E-4</c:v>
                </c:pt>
                <c:pt idx="1">
                  <c:v>9.8924731182795697E-2</c:v>
                </c:pt>
                <c:pt idx="2">
                  <c:v>0.2</c:v>
                </c:pt>
                <c:pt idx="3">
                  <c:v>0.31111111111111101</c:v>
                </c:pt>
                <c:pt idx="4">
                  <c:v>0.40143369175627203</c:v>
                </c:pt>
                <c:pt idx="5">
                  <c:v>0.50035842293906796</c:v>
                </c:pt>
                <c:pt idx="6">
                  <c:v>0.6</c:v>
                </c:pt>
                <c:pt idx="7">
                  <c:v>0.702508960573476</c:v>
                </c:pt>
                <c:pt idx="8">
                  <c:v>0.8</c:v>
                </c:pt>
                <c:pt idx="9">
                  <c:v>0.91469534050179202</c:v>
                </c:pt>
                <c:pt idx="10">
                  <c:v>0.99856630824372705</c:v>
                </c:pt>
              </c:numCache>
            </c:numRef>
          </c:xVal>
          <c:yVal>
            <c:numRef>
              <c:f>Data!$F$3:$F$13</c:f>
              <c:numCache>
                <c:formatCode>General</c:formatCode>
                <c:ptCount val="11"/>
                <c:pt idx="0">
                  <c:v>2.52870813397129E-2</c:v>
                </c:pt>
                <c:pt idx="1">
                  <c:v>2.52870813397129E-2</c:v>
                </c:pt>
                <c:pt idx="2">
                  <c:v>2.52870813397129E-2</c:v>
                </c:pt>
                <c:pt idx="3">
                  <c:v>2.46052631578947E-2</c:v>
                </c:pt>
                <c:pt idx="4">
                  <c:v>2.3133971291866E-2</c:v>
                </c:pt>
                <c:pt idx="5">
                  <c:v>2.0944976076554999E-2</c:v>
                </c:pt>
                <c:pt idx="6">
                  <c:v>1.8325358851674599E-2</c:v>
                </c:pt>
                <c:pt idx="7">
                  <c:v>1.5490430622009501E-2</c:v>
                </c:pt>
                <c:pt idx="8">
                  <c:v>1.29425837320574E-2</c:v>
                </c:pt>
                <c:pt idx="9">
                  <c:v>1.04665071770334E-2</c:v>
                </c:pt>
                <c:pt idx="10">
                  <c:v>9.2822966507176904E-3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Data!$H$1</c:f>
              <c:strCache>
                <c:ptCount val="1"/>
                <c:pt idx="0">
                  <c:v> V=1.0</c:v>
                </c:pt>
              </c:strCache>
            </c:strRef>
          </c:tx>
          <c:xVal>
            <c:numRef>
              <c:f>Data!$G$3:$G$13</c:f>
              <c:numCache>
                <c:formatCode>General</c:formatCode>
                <c:ptCount val="11"/>
                <c:pt idx="0">
                  <c:v>7.1684587813621004E-4</c:v>
                </c:pt>
                <c:pt idx="1">
                  <c:v>9.6057347670250898E-2</c:v>
                </c:pt>
                <c:pt idx="2">
                  <c:v>0.2</c:v>
                </c:pt>
                <c:pt idx="3">
                  <c:v>0.308243727598566</c:v>
                </c:pt>
                <c:pt idx="4">
                  <c:v>0.40143369175627203</c:v>
                </c:pt>
                <c:pt idx="5">
                  <c:v>0.50322580645161197</c:v>
                </c:pt>
                <c:pt idx="6">
                  <c:v>0.6</c:v>
                </c:pt>
                <c:pt idx="7">
                  <c:v>0.70967741935483797</c:v>
                </c:pt>
                <c:pt idx="8">
                  <c:v>0.8</c:v>
                </c:pt>
                <c:pt idx="9">
                  <c:v>0.89749103942652297</c:v>
                </c:pt>
                <c:pt idx="10">
                  <c:v>0.99856630824372705</c:v>
                </c:pt>
              </c:numCache>
            </c:numRef>
          </c:xVal>
          <c:yVal>
            <c:numRef>
              <c:f>Data!$H$3:$H$13</c:f>
              <c:numCache>
                <c:formatCode>General</c:formatCode>
                <c:ptCount val="11"/>
                <c:pt idx="0">
                  <c:v>4.4270334928229599E-2</c:v>
                </c:pt>
                <c:pt idx="1">
                  <c:v>4.4270334928229599E-2</c:v>
                </c:pt>
                <c:pt idx="2">
                  <c:v>4.4270334928229599E-2</c:v>
                </c:pt>
                <c:pt idx="3">
                  <c:v>4.3193779904306201E-2</c:v>
                </c:pt>
                <c:pt idx="4">
                  <c:v>4.0753588516746403E-2</c:v>
                </c:pt>
                <c:pt idx="5">
                  <c:v>3.6949760765550198E-2</c:v>
                </c:pt>
                <c:pt idx="6">
                  <c:v>3.2535885167464099E-2</c:v>
                </c:pt>
                <c:pt idx="7">
                  <c:v>2.7188995215310999E-2</c:v>
                </c:pt>
                <c:pt idx="8">
                  <c:v>2.28110047846889E-2</c:v>
                </c:pt>
                <c:pt idx="9">
                  <c:v>1.8540669856459299E-2</c:v>
                </c:pt>
                <c:pt idx="10">
                  <c:v>1.5023923444976E-2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7277312"/>
        <c:axId val="317277888"/>
      </c:scatterChart>
      <c:valAx>
        <c:axId val="31727731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317277888"/>
        <c:crosses val="autoZero"/>
        <c:crossBetween val="midCat"/>
      </c:valAx>
      <c:valAx>
        <c:axId val="3172778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1727731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Data!$A$15</c:f>
          <c:strCache>
            <c:ptCount val="1"/>
            <c:pt idx="0">
              <c:v>R=1.0</c:v>
            </c:pt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Data!$B$15</c:f>
              <c:strCache>
                <c:ptCount val="1"/>
                <c:pt idx="0">
                  <c:v> V=0.0</c:v>
                </c:pt>
              </c:strCache>
            </c:strRef>
          </c:tx>
          <c:xVal>
            <c:numRef>
              <c:f>Data!$A$17:$A$27</c:f>
              <c:numCache>
                <c:formatCode>General</c:formatCode>
                <c:ptCount val="11"/>
                <c:pt idx="0">
                  <c:v>2.5888746967503402E-4</c:v>
                </c:pt>
                <c:pt idx="1">
                  <c:v>9.3259496112401696E-2</c:v>
                </c:pt>
                <c:pt idx="2">
                  <c:v>0.19940678765226699</c:v>
                </c:pt>
                <c:pt idx="3">
                  <c:v>0.29678962392737401</c:v>
                </c:pt>
                <c:pt idx="4">
                  <c:v>0.40050234456036199</c:v>
                </c:pt>
                <c:pt idx="5">
                  <c:v>0.49934592337959499</c:v>
                </c:pt>
                <c:pt idx="6">
                  <c:v>0.59916333056158</c:v>
                </c:pt>
                <c:pt idx="7">
                  <c:v>0.70190222283181702</c:v>
                </c:pt>
                <c:pt idx="8">
                  <c:v>0.79977197328829897</c:v>
                </c:pt>
                <c:pt idx="9">
                  <c:v>0.904458522284039</c:v>
                </c:pt>
                <c:pt idx="10">
                  <c:v>0.99989370183364301</c:v>
                </c:pt>
              </c:numCache>
            </c:numRef>
          </c:xVal>
          <c:yVal>
            <c:numRef>
              <c:f>Data!$B$17:$B$27</c:f>
              <c:numCache>
                <c:formatCode>General</c:formatCode>
                <c:ptCount val="11"/>
                <c:pt idx="0">
                  <c:v>1.29916364570547E-2</c:v>
                </c:pt>
                <c:pt idx="1">
                  <c:v>1.29916364570547E-2</c:v>
                </c:pt>
                <c:pt idx="2">
                  <c:v>1.2967316530128699E-2</c:v>
                </c:pt>
                <c:pt idx="3">
                  <c:v>1.2699797333942201E-2</c:v>
                </c:pt>
                <c:pt idx="4">
                  <c:v>1.18729198184568E-2</c:v>
                </c:pt>
                <c:pt idx="5">
                  <c:v>1.0754203179858901E-2</c:v>
                </c:pt>
                <c:pt idx="6">
                  <c:v>9.3436474181485991E-3</c:v>
                </c:pt>
                <c:pt idx="7">
                  <c:v>7.8844518025861302E-3</c:v>
                </c:pt>
                <c:pt idx="8">
                  <c:v>6.4495761139496998E-3</c:v>
                </c:pt>
                <c:pt idx="9">
                  <c:v>5.1606199868695097E-3</c:v>
                </c:pt>
                <c:pt idx="10">
                  <c:v>4.2364627636799499E-3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Data!$D$15</c:f>
              <c:strCache>
                <c:ptCount val="1"/>
                <c:pt idx="0">
                  <c:v> V=0.2</c:v>
                </c:pt>
              </c:strCache>
            </c:strRef>
          </c:tx>
          <c:xVal>
            <c:numRef>
              <c:f>Data!$C$17:$C$27</c:f>
              <c:numCache>
                <c:formatCode>General</c:formatCode>
                <c:ptCount val="11"/>
                <c:pt idx="0">
                  <c:v>2.5888746967503402E-4</c:v>
                </c:pt>
                <c:pt idx="1">
                  <c:v>9.8128637926157003E-2</c:v>
                </c:pt>
                <c:pt idx="2">
                  <c:v>0.19940678765226699</c:v>
                </c:pt>
                <c:pt idx="3">
                  <c:v>0.30068493737837798</c:v>
                </c:pt>
                <c:pt idx="4">
                  <c:v>0.40050234456036199</c:v>
                </c:pt>
                <c:pt idx="5">
                  <c:v>0.50129358010509795</c:v>
                </c:pt>
                <c:pt idx="6">
                  <c:v>0.59916333056158</c:v>
                </c:pt>
                <c:pt idx="7">
                  <c:v>0.70092839446906596</c:v>
                </c:pt>
                <c:pt idx="8">
                  <c:v>0.79977197328829897</c:v>
                </c:pt>
                <c:pt idx="9">
                  <c:v>0.90738000737229196</c:v>
                </c:pt>
                <c:pt idx="10">
                  <c:v>0.99989370183364301</c:v>
                </c:pt>
              </c:numCache>
            </c:numRef>
          </c:xVal>
          <c:yVal>
            <c:numRef>
              <c:f>Data!$D$17:$D$27</c:f>
              <c:numCache>
                <c:formatCode>General</c:formatCode>
                <c:ptCount val="11"/>
                <c:pt idx="0">
                  <c:v>1.5447949076584901E-2</c:v>
                </c:pt>
                <c:pt idx="1">
                  <c:v>1.54722690035109E-2</c:v>
                </c:pt>
                <c:pt idx="2">
                  <c:v>1.54722690035109E-2</c:v>
                </c:pt>
                <c:pt idx="3">
                  <c:v>1.51317900265464E-2</c:v>
                </c:pt>
                <c:pt idx="4">
                  <c:v>1.4207632803356801E-2</c:v>
                </c:pt>
                <c:pt idx="5">
                  <c:v>1.28943567493506E-2</c:v>
                </c:pt>
                <c:pt idx="6">
                  <c:v>1.13378814260839E-2</c:v>
                </c:pt>
                <c:pt idx="7">
                  <c:v>9.6354865412610902E-3</c:v>
                </c:pt>
                <c:pt idx="8">
                  <c:v>8.0060514372163293E-3</c:v>
                </c:pt>
                <c:pt idx="9">
                  <c:v>6.4738960408757297E-3</c:v>
                </c:pt>
                <c:pt idx="10">
                  <c:v>5.4767790369080497E-3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Data!$F$15</c:f>
              <c:strCache>
                <c:ptCount val="1"/>
                <c:pt idx="0">
                  <c:v> V=0.4</c:v>
                </c:pt>
              </c:strCache>
            </c:strRef>
          </c:tx>
          <c:xVal>
            <c:numRef>
              <c:f>Data!$E$17:$E$27</c:f>
              <c:numCache>
                <c:formatCode>General</c:formatCode>
                <c:ptCount val="11"/>
                <c:pt idx="0">
                  <c:v>-2.28026711700524E-4</c:v>
                </c:pt>
                <c:pt idx="1">
                  <c:v>9.5207152837903805E-2</c:v>
                </c:pt>
                <c:pt idx="2">
                  <c:v>0.19940678765226699</c:v>
                </c:pt>
                <c:pt idx="3">
                  <c:v>0.29971110901562698</c:v>
                </c:pt>
                <c:pt idx="4">
                  <c:v>0.40050234456036199</c:v>
                </c:pt>
                <c:pt idx="5">
                  <c:v>0.50226740846784901</c:v>
                </c:pt>
                <c:pt idx="6">
                  <c:v>0.59916333056158</c:v>
                </c:pt>
                <c:pt idx="7">
                  <c:v>0.70287605119456797</c:v>
                </c:pt>
                <c:pt idx="8">
                  <c:v>0.79977197328829897</c:v>
                </c:pt>
                <c:pt idx="9">
                  <c:v>0.90251086555853599</c:v>
                </c:pt>
                <c:pt idx="10">
                  <c:v>0.997946045108141</c:v>
                </c:pt>
              </c:numCache>
            </c:numRef>
          </c:xVal>
          <c:yVal>
            <c:numRef>
              <c:f>Data!$F$17:$F$26</c:f>
              <c:numCache>
                <c:formatCode>General</c:formatCode>
                <c:ptCount val="10"/>
                <c:pt idx="0">
                  <c:v>1.8463620015414E-2</c:v>
                </c:pt>
                <c:pt idx="1">
                  <c:v>1.8463620015414E-2</c:v>
                </c:pt>
                <c:pt idx="2">
                  <c:v>1.8463620015414E-2</c:v>
                </c:pt>
                <c:pt idx="3">
                  <c:v>1.8123141038449399E-2</c:v>
                </c:pt>
                <c:pt idx="4">
                  <c:v>1.7150343961407799E-2</c:v>
                </c:pt>
                <c:pt idx="5">
                  <c:v>1.5739788199697399E-2</c:v>
                </c:pt>
                <c:pt idx="6">
                  <c:v>1.41103530956526E-2</c:v>
                </c:pt>
                <c:pt idx="7">
                  <c:v>1.22863585761995E-2</c:v>
                </c:pt>
                <c:pt idx="8">
                  <c:v>1.0583963691376701E-2</c:v>
                </c:pt>
                <c:pt idx="9">
                  <c:v>8.9302086604059003E-3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Data!$H$15</c:f>
              <c:strCache>
                <c:ptCount val="1"/>
                <c:pt idx="0">
                  <c:v> V=1.0</c:v>
                </c:pt>
              </c:strCache>
            </c:strRef>
          </c:tx>
          <c:xVal>
            <c:numRef>
              <c:f>Data!$G$17:$G$27</c:f>
              <c:numCache>
                <c:formatCode>General</c:formatCode>
                <c:ptCount val="11"/>
                <c:pt idx="0">
                  <c:v>2.5888746967503402E-4</c:v>
                </c:pt>
                <c:pt idx="1">
                  <c:v>9.2285667749650593E-2</c:v>
                </c:pt>
                <c:pt idx="2">
                  <c:v>0.19940678765226699</c:v>
                </c:pt>
                <c:pt idx="3">
                  <c:v>0.30555407919213301</c:v>
                </c:pt>
                <c:pt idx="4">
                  <c:v>0.40050234456036199</c:v>
                </c:pt>
                <c:pt idx="5">
                  <c:v>0.50324123683059996</c:v>
                </c:pt>
                <c:pt idx="6">
                  <c:v>0.59916333056158</c:v>
                </c:pt>
                <c:pt idx="7">
                  <c:v>0.69995456610631501</c:v>
                </c:pt>
                <c:pt idx="8">
                  <c:v>0.800258887469675</c:v>
                </c:pt>
                <c:pt idx="9">
                  <c:v>0.90640617900954101</c:v>
                </c:pt>
                <c:pt idx="10">
                  <c:v>0.99697221674539005</c:v>
                </c:pt>
              </c:numCache>
            </c:numRef>
          </c:xVal>
          <c:yVal>
            <c:numRef>
              <c:f>Data!$H$17:$H$27</c:f>
              <c:numCache>
                <c:formatCode>General</c:formatCode>
                <c:ptCount val="11"/>
                <c:pt idx="0">
                  <c:v>2.5929837581708599E-2</c:v>
                </c:pt>
                <c:pt idx="1">
                  <c:v>2.5954157508634699E-2</c:v>
                </c:pt>
                <c:pt idx="2">
                  <c:v>2.5954157508634699E-2</c:v>
                </c:pt>
                <c:pt idx="3">
                  <c:v>2.5370479262409699E-2</c:v>
                </c:pt>
                <c:pt idx="4">
                  <c:v>2.4032883281477398E-2</c:v>
                </c:pt>
                <c:pt idx="5">
                  <c:v>2.19413695658379E-2</c:v>
                </c:pt>
                <c:pt idx="6">
                  <c:v>1.9606656580937899E-2</c:v>
                </c:pt>
                <c:pt idx="7">
                  <c:v>1.7126024034481699E-2</c:v>
                </c:pt>
                <c:pt idx="8">
                  <c:v>1.4694031341877601E-2</c:v>
                </c:pt>
                <c:pt idx="9">
                  <c:v>1.2553877772386E-2</c:v>
                </c:pt>
                <c:pt idx="10">
                  <c:v>1.1240601718379799E-2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7280192"/>
        <c:axId val="317280768"/>
      </c:scatterChart>
      <c:valAx>
        <c:axId val="31728019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317280768"/>
        <c:crosses val="autoZero"/>
        <c:crossBetween val="midCat"/>
      </c:valAx>
      <c:valAx>
        <c:axId val="3172807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172801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Data!$A$29</c:f>
          <c:strCache>
            <c:ptCount val="1"/>
            <c:pt idx="0">
              <c:v>R=2.5</c:v>
            </c:pt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Data!$B$29</c:f>
              <c:strCache>
                <c:ptCount val="1"/>
                <c:pt idx="0">
                  <c:v> V=0.0</c:v>
                </c:pt>
              </c:strCache>
            </c:strRef>
          </c:tx>
          <c:xVal>
            <c:numRef>
              <c:f>Data!$A$31:$A$41</c:f>
              <c:numCache>
                <c:formatCode>General</c:formatCode>
                <c:ptCount val="11"/>
                <c:pt idx="0">
                  <c:v>0</c:v>
                </c:pt>
                <c:pt idx="1">
                  <c:v>9.7018059638807094E-2</c:v>
                </c:pt>
                <c:pt idx="2">
                  <c:v>0.199496010079798</c:v>
                </c:pt>
                <c:pt idx="3">
                  <c:v>0.30113397732045299</c:v>
                </c:pt>
                <c:pt idx="4">
                  <c:v>0.4002519949601</c:v>
                </c:pt>
                <c:pt idx="5">
                  <c:v>0.50440991180176298</c:v>
                </c:pt>
                <c:pt idx="6">
                  <c:v>0.59932801343973097</c:v>
                </c:pt>
                <c:pt idx="7">
                  <c:v>0.70012599748005</c:v>
                </c:pt>
                <c:pt idx="8">
                  <c:v>0.79966400671986504</c:v>
                </c:pt>
                <c:pt idx="9">
                  <c:v>0.91096178076438405</c:v>
                </c:pt>
                <c:pt idx="10">
                  <c:v>0.99874002519949501</c:v>
                </c:pt>
              </c:numCache>
            </c:numRef>
          </c:xVal>
          <c:yVal>
            <c:numRef>
              <c:f>Data!$B$31:$B$41</c:f>
              <c:numCache>
                <c:formatCode>General</c:formatCode>
                <c:ptCount val="11"/>
                <c:pt idx="0">
                  <c:v>1.27044025157232E-2</c:v>
                </c:pt>
                <c:pt idx="1">
                  <c:v>1.27253668763102E-2</c:v>
                </c:pt>
                <c:pt idx="2">
                  <c:v>1.27044025157232E-2</c:v>
                </c:pt>
                <c:pt idx="3">
                  <c:v>1.23899371069182E-2</c:v>
                </c:pt>
                <c:pt idx="4">
                  <c:v>1.15513626834381E-2</c:v>
                </c:pt>
                <c:pt idx="5">
                  <c:v>1.0335429769392E-2</c:v>
                </c:pt>
                <c:pt idx="6">
                  <c:v>8.9517819706498893E-3</c:v>
                </c:pt>
                <c:pt idx="7">
                  <c:v>7.4842767295597397E-3</c:v>
                </c:pt>
                <c:pt idx="8">
                  <c:v>6.0377358490566E-3</c:v>
                </c:pt>
                <c:pt idx="9">
                  <c:v>4.7169811320754698E-3</c:v>
                </c:pt>
                <c:pt idx="10">
                  <c:v>3.9622641509434002E-3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Data!$D$29</c:f>
              <c:strCache>
                <c:ptCount val="1"/>
                <c:pt idx="0">
                  <c:v> V=0.2</c:v>
                </c:pt>
              </c:strCache>
            </c:strRef>
          </c:tx>
          <c:xVal>
            <c:numRef>
              <c:f>Data!$C$31:$C$41</c:f>
              <c:numCache>
                <c:formatCode>General</c:formatCode>
                <c:ptCount val="11"/>
                <c:pt idx="0">
                  <c:v>0</c:v>
                </c:pt>
                <c:pt idx="1">
                  <c:v>9.7018059638807094E-2</c:v>
                </c:pt>
                <c:pt idx="2">
                  <c:v>0.199496010079798</c:v>
                </c:pt>
                <c:pt idx="3">
                  <c:v>0.29861402771944501</c:v>
                </c:pt>
                <c:pt idx="4">
                  <c:v>0.40067198656026798</c:v>
                </c:pt>
                <c:pt idx="5">
                  <c:v>0.499370012599747</c:v>
                </c:pt>
                <c:pt idx="6">
                  <c:v>0.59932801343973097</c:v>
                </c:pt>
                <c:pt idx="7">
                  <c:v>0.70096598068038596</c:v>
                </c:pt>
                <c:pt idx="8">
                  <c:v>0.79966400671986504</c:v>
                </c:pt>
                <c:pt idx="9">
                  <c:v>0.90592188156236797</c:v>
                </c:pt>
                <c:pt idx="10">
                  <c:v>0.99874002519949501</c:v>
                </c:pt>
              </c:numCache>
            </c:numRef>
          </c:xVal>
          <c:yVal>
            <c:numRef>
              <c:f>Data!$D$31:$D$41</c:f>
              <c:numCache>
                <c:formatCode>General</c:formatCode>
                <c:ptCount val="11"/>
                <c:pt idx="0">
                  <c:v>1.36897274633123E-2</c:v>
                </c:pt>
                <c:pt idx="1">
                  <c:v>1.37316561844863E-2</c:v>
                </c:pt>
                <c:pt idx="2">
                  <c:v>1.36897274633123E-2</c:v>
                </c:pt>
                <c:pt idx="3">
                  <c:v>1.3417190775681299E-2</c:v>
                </c:pt>
                <c:pt idx="4">
                  <c:v>1.25786163522012E-2</c:v>
                </c:pt>
                <c:pt idx="5">
                  <c:v>1.14675052410901E-2</c:v>
                </c:pt>
                <c:pt idx="6">
                  <c:v>1.0062893081761001E-2</c:v>
                </c:pt>
                <c:pt idx="7">
                  <c:v>8.5744234800838592E-3</c:v>
                </c:pt>
                <c:pt idx="8">
                  <c:v>7.1488469601677096E-3</c:v>
                </c:pt>
                <c:pt idx="9">
                  <c:v>5.8490566037735798E-3</c:v>
                </c:pt>
                <c:pt idx="10">
                  <c:v>4.9685534591194904E-3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Data!$F$29</c:f>
              <c:strCache>
                <c:ptCount val="1"/>
                <c:pt idx="0">
                  <c:v> V=0.4</c:v>
                </c:pt>
              </c:strCache>
            </c:strRef>
          </c:tx>
          <c:xVal>
            <c:numRef>
              <c:f>Data!$E$31:$E$41</c:f>
              <c:numCache>
                <c:formatCode>General</c:formatCode>
                <c:ptCount val="11"/>
                <c:pt idx="0">
                  <c:v>4.1999160016797899E-4</c:v>
                </c:pt>
                <c:pt idx="1">
                  <c:v>9.5338093238135205E-2</c:v>
                </c:pt>
                <c:pt idx="2">
                  <c:v>0.19991600167996601</c:v>
                </c:pt>
                <c:pt idx="3">
                  <c:v>0.29945401091978102</c:v>
                </c:pt>
                <c:pt idx="4">
                  <c:v>0.40067198656026798</c:v>
                </c:pt>
                <c:pt idx="5">
                  <c:v>0.50188996220075499</c:v>
                </c:pt>
                <c:pt idx="6">
                  <c:v>0.59932801343973097</c:v>
                </c:pt>
                <c:pt idx="7">
                  <c:v>0.70348593028139395</c:v>
                </c:pt>
                <c:pt idx="8">
                  <c:v>0.79966400671986504</c:v>
                </c:pt>
                <c:pt idx="9">
                  <c:v>0.90508189836203201</c:v>
                </c:pt>
                <c:pt idx="10">
                  <c:v>0.99874002519949501</c:v>
                </c:pt>
              </c:numCache>
            </c:numRef>
          </c:xVal>
          <c:yVal>
            <c:numRef>
              <c:f>Data!$F$31:$F$41</c:f>
              <c:numCache>
                <c:formatCode>General</c:formatCode>
                <c:ptCount val="11"/>
                <c:pt idx="0">
                  <c:v>1.49685534591194E-2</c:v>
                </c:pt>
                <c:pt idx="1">
                  <c:v>1.49475890985324E-2</c:v>
                </c:pt>
                <c:pt idx="2">
                  <c:v>1.49475890985324E-2</c:v>
                </c:pt>
                <c:pt idx="3">
                  <c:v>1.4654088050314399E-2</c:v>
                </c:pt>
                <c:pt idx="4">
                  <c:v>1.3815513626834299E-2</c:v>
                </c:pt>
                <c:pt idx="5">
                  <c:v>1.26205450733752E-2</c:v>
                </c:pt>
                <c:pt idx="6">
                  <c:v>1.1215932914046101E-2</c:v>
                </c:pt>
                <c:pt idx="7">
                  <c:v>9.6436058700209593E-3</c:v>
                </c:pt>
                <c:pt idx="8">
                  <c:v>8.2599580712788296E-3</c:v>
                </c:pt>
                <c:pt idx="9">
                  <c:v>6.8972746331236899E-3</c:v>
                </c:pt>
                <c:pt idx="10">
                  <c:v>5.9958071278826E-3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Data!$H$29</c:f>
              <c:strCache>
                <c:ptCount val="1"/>
                <c:pt idx="0">
                  <c:v> V=1.0</c:v>
                </c:pt>
              </c:strCache>
            </c:strRef>
          </c:tx>
          <c:xVal>
            <c:numRef>
              <c:f>Data!$G$31:$G$41</c:f>
              <c:numCache>
                <c:formatCode>General</c:formatCode>
                <c:ptCount val="11"/>
                <c:pt idx="0" formatCode="0.00E+00">
                  <c:v>-2.7755575615628901E-17</c:v>
                </c:pt>
                <c:pt idx="1">
                  <c:v>0.102057958840823</c:v>
                </c:pt>
                <c:pt idx="2">
                  <c:v>0.199496010079798</c:v>
                </c:pt>
                <c:pt idx="3">
                  <c:v>0.30281394372112502</c:v>
                </c:pt>
                <c:pt idx="4">
                  <c:v>0.40067198656026798</c:v>
                </c:pt>
                <c:pt idx="5">
                  <c:v>0.50356992860142702</c:v>
                </c:pt>
                <c:pt idx="6">
                  <c:v>0.59932801343973097</c:v>
                </c:pt>
                <c:pt idx="7">
                  <c:v>0.70264594708105799</c:v>
                </c:pt>
                <c:pt idx="8">
                  <c:v>0.79966400671986504</c:v>
                </c:pt>
                <c:pt idx="9">
                  <c:v>0.90676186476270404</c:v>
                </c:pt>
                <c:pt idx="10">
                  <c:v>0.99664006719865506</c:v>
                </c:pt>
              </c:numCache>
            </c:numRef>
          </c:xVal>
          <c:yVal>
            <c:numRef>
              <c:f>Data!$H$31:$H$41</c:f>
              <c:numCache>
                <c:formatCode>General</c:formatCode>
                <c:ptCount val="11"/>
                <c:pt idx="0">
                  <c:v>1.81761006289308E-2</c:v>
                </c:pt>
                <c:pt idx="1">
                  <c:v>1.81970649895178E-2</c:v>
                </c:pt>
                <c:pt idx="2">
                  <c:v>1.81761006289308E-2</c:v>
                </c:pt>
                <c:pt idx="3">
                  <c:v>1.78616352201257E-2</c:v>
                </c:pt>
                <c:pt idx="4">
                  <c:v>1.70440251572327E-2</c:v>
                </c:pt>
                <c:pt idx="5">
                  <c:v>1.5828092243186501E-2</c:v>
                </c:pt>
                <c:pt idx="6">
                  <c:v>1.4423480083857401E-2</c:v>
                </c:pt>
                <c:pt idx="7">
                  <c:v>1.28930817610062E-2</c:v>
                </c:pt>
                <c:pt idx="8">
                  <c:v>1.14046121593291E-2</c:v>
                </c:pt>
                <c:pt idx="9">
                  <c:v>9.9371069182389894E-3</c:v>
                </c:pt>
                <c:pt idx="10">
                  <c:v>8.9727463312368905E-3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7283072"/>
        <c:axId val="317283648"/>
      </c:scatterChart>
      <c:valAx>
        <c:axId val="31728307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317283648"/>
        <c:crosses val="autoZero"/>
        <c:crossBetween val="midCat"/>
      </c:valAx>
      <c:valAx>
        <c:axId val="3172836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1728307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4.jpg"/><Relationship Id="rId5" Type="http://schemas.openxmlformats.org/officeDocument/2006/relationships/image" Target="../media/image3.jpg"/><Relationship Id="rId4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0</xdr:row>
      <xdr:rowOff>57150</xdr:rowOff>
    </xdr:from>
    <xdr:to>
      <xdr:col>16</xdr:col>
      <xdr:colOff>448627</xdr:colOff>
      <xdr:row>22</xdr:row>
      <xdr:rowOff>95841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81375" y="57150"/>
          <a:ext cx="6820852" cy="42296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0</xdr:row>
      <xdr:rowOff>0</xdr:rowOff>
    </xdr:from>
    <xdr:to>
      <xdr:col>15</xdr:col>
      <xdr:colOff>333375</xdr:colOff>
      <xdr:row>13</xdr:row>
      <xdr:rowOff>19050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47625</xdr:colOff>
      <xdr:row>14</xdr:row>
      <xdr:rowOff>0</xdr:rowOff>
    </xdr:from>
    <xdr:to>
      <xdr:col>15</xdr:col>
      <xdr:colOff>323850</xdr:colOff>
      <xdr:row>27</xdr:row>
      <xdr:rowOff>9525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19050</xdr:colOff>
      <xdr:row>28</xdr:row>
      <xdr:rowOff>9525</xdr:rowOff>
    </xdr:from>
    <xdr:to>
      <xdr:col>15</xdr:col>
      <xdr:colOff>314325</xdr:colOff>
      <xdr:row>41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15</xdr:col>
      <xdr:colOff>435428</xdr:colOff>
      <xdr:row>0</xdr:row>
      <xdr:rowOff>13607</xdr:rowOff>
    </xdr:from>
    <xdr:to>
      <xdr:col>20</xdr:col>
      <xdr:colOff>149678</xdr:colOff>
      <xdr:row>13</xdr:row>
      <xdr:rowOff>86459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94178" y="13607"/>
          <a:ext cx="2775858" cy="2562959"/>
        </a:xfrm>
        <a:prstGeom prst="rect">
          <a:avLst/>
        </a:prstGeom>
      </xdr:spPr>
    </xdr:pic>
    <xdr:clientData/>
  </xdr:twoCellAnchor>
  <xdr:twoCellAnchor editAs="oneCell">
    <xdr:from>
      <xdr:col>15</xdr:col>
      <xdr:colOff>585106</xdr:colOff>
      <xdr:row>14</xdr:row>
      <xdr:rowOff>13609</xdr:rowOff>
    </xdr:from>
    <xdr:to>
      <xdr:col>22</xdr:col>
      <xdr:colOff>394607</xdr:colOff>
      <xdr:row>27</xdr:row>
      <xdr:rowOff>38956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3856" y="2707823"/>
          <a:ext cx="4095751" cy="2515454"/>
        </a:xfrm>
        <a:prstGeom prst="rect">
          <a:avLst/>
        </a:prstGeom>
      </xdr:spPr>
    </xdr:pic>
    <xdr:clientData/>
  </xdr:twoCellAnchor>
  <xdr:twoCellAnchor editAs="oneCell">
    <xdr:from>
      <xdr:col>15</xdr:col>
      <xdr:colOff>544285</xdr:colOff>
      <xdr:row>27</xdr:row>
      <xdr:rowOff>176893</xdr:rowOff>
    </xdr:from>
    <xdr:to>
      <xdr:col>24</xdr:col>
      <xdr:colOff>498232</xdr:colOff>
      <xdr:row>40</xdr:row>
      <xdr:rowOff>190500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03035" y="5361214"/>
          <a:ext cx="5464840" cy="25037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42"/>
  <sheetViews>
    <sheetView tabSelected="1" workbookViewId="0">
      <selection activeCell="B1" sqref="B1"/>
    </sheetView>
  </sheetViews>
  <sheetFormatPr defaultRowHeight="15" x14ac:dyDescent="0.25"/>
  <sheetData>
    <row r="1" spans="1:3" x14ac:dyDescent="0.25">
      <c r="A1" t="s">
        <v>9</v>
      </c>
      <c r="B1" s="8">
        <f>12.9903810567666 *2</f>
        <v>25.980762113533199</v>
      </c>
      <c r="C1" t="s">
        <v>30</v>
      </c>
    </row>
    <row r="2" spans="1:3" x14ac:dyDescent="0.25">
      <c r="A2" t="s">
        <v>10</v>
      </c>
      <c r="B2" s="8">
        <v>10</v>
      </c>
      <c r="C2" t="s">
        <v>31</v>
      </c>
    </row>
    <row r="4" spans="1:3" x14ac:dyDescent="0.25">
      <c r="A4" t="s">
        <v>19</v>
      </c>
      <c r="B4">
        <f>B2/B1</f>
        <v>0.38490017945974991</v>
      </c>
    </row>
    <row r="6" spans="1:3" x14ac:dyDescent="0.25">
      <c r="A6" t="s">
        <v>12</v>
      </c>
      <c r="B6" s="8">
        <v>15000</v>
      </c>
      <c r="C6" t="s">
        <v>32</v>
      </c>
    </row>
    <row r="7" spans="1:3" x14ac:dyDescent="0.25">
      <c r="A7" t="s">
        <v>13</v>
      </c>
      <c r="B7" s="8">
        <v>32000</v>
      </c>
      <c r="C7" t="s">
        <v>33</v>
      </c>
    </row>
    <row r="9" spans="1:3" x14ac:dyDescent="0.25">
      <c r="A9" t="s">
        <v>18</v>
      </c>
      <c r="B9">
        <f>B6/B7</f>
        <v>0.46875</v>
      </c>
    </row>
    <row r="11" spans="1:3" x14ac:dyDescent="0.25">
      <c r="A11" t="s">
        <v>11</v>
      </c>
      <c r="B11" s="8">
        <v>10000000</v>
      </c>
      <c r="C11" t="s">
        <v>34</v>
      </c>
    </row>
    <row r="12" spans="1:3" x14ac:dyDescent="0.25">
      <c r="A12" t="s">
        <v>15</v>
      </c>
      <c r="B12" s="8">
        <v>0.3</v>
      </c>
      <c r="C12" t="s">
        <v>35</v>
      </c>
    </row>
    <row r="13" spans="1:3" x14ac:dyDescent="0.25">
      <c r="A13" t="s">
        <v>14</v>
      </c>
      <c r="B13" s="8">
        <v>0.02</v>
      </c>
      <c r="C13" t="s">
        <v>36</v>
      </c>
    </row>
    <row r="14" spans="1:3" x14ac:dyDescent="0.25">
      <c r="A14" t="s">
        <v>16</v>
      </c>
      <c r="B14" s="8">
        <v>0.5</v>
      </c>
      <c r="C14" t="s">
        <v>37</v>
      </c>
    </row>
    <row r="15" spans="1:3" x14ac:dyDescent="0.25">
      <c r="A15" t="s">
        <v>17</v>
      </c>
      <c r="B15" s="8">
        <v>10</v>
      </c>
      <c r="C15" t="s">
        <v>38</v>
      </c>
    </row>
    <row r="17" spans="1:7" x14ac:dyDescent="0.25">
      <c r="A17" t="s">
        <v>23</v>
      </c>
      <c r="B17">
        <f>(PI()^2*B11*B13*B14)/(2*B2^2*B7*(1-B12^2))</f>
        <v>0.16946436128244091</v>
      </c>
    </row>
    <row r="19" spans="1:7" x14ac:dyDescent="0.25">
      <c r="A19" t="s">
        <v>29</v>
      </c>
      <c r="B19">
        <f>Data!G46</f>
        <v>1.6664534124641254E-2</v>
      </c>
      <c r="F19" s="15"/>
      <c r="G19" s="15"/>
    </row>
    <row r="21" spans="1:7" x14ac:dyDescent="0.25">
      <c r="A21" t="s">
        <v>28</v>
      </c>
      <c r="B21" s="13">
        <f>(2*B19*B15*B2^4*(1-B12^2))/(B11*B13*B14^2)</f>
        <v>6.0658904213694159E-2</v>
      </c>
      <c r="C21" t="s">
        <v>39</v>
      </c>
      <c r="D21" s="12"/>
      <c r="F21" s="11"/>
      <c r="G21" s="11"/>
    </row>
    <row r="42" spans="7:7" x14ac:dyDescent="0.25">
      <c r="G42">
        <v>0</v>
      </c>
    </row>
  </sheetData>
  <mergeCells count="1">
    <mergeCell ref="F19:G1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61"/>
  <sheetViews>
    <sheetView zoomScaleNormal="100" workbookViewId="0">
      <selection activeCell="F51" sqref="F51"/>
    </sheetView>
  </sheetViews>
  <sheetFormatPr defaultRowHeight="15" x14ac:dyDescent="0.25"/>
  <sheetData>
    <row r="1" spans="1:8" x14ac:dyDescent="0.25">
      <c r="A1" s="1" t="s">
        <v>6</v>
      </c>
      <c r="B1" s="2" t="s">
        <v>1</v>
      </c>
      <c r="C1" s="1" t="s">
        <v>6</v>
      </c>
      <c r="D1" s="2" t="s">
        <v>2</v>
      </c>
      <c r="E1" s="1" t="s">
        <v>6</v>
      </c>
      <c r="F1" s="2" t="s">
        <v>3</v>
      </c>
      <c r="G1" s="1" t="s">
        <v>6</v>
      </c>
      <c r="H1" s="2" t="s">
        <v>4</v>
      </c>
    </row>
    <row r="2" spans="1:8" x14ac:dyDescent="0.25">
      <c r="A2" s="3" t="s">
        <v>7</v>
      </c>
      <c r="B2" s="4" t="s">
        <v>8</v>
      </c>
      <c r="C2" s="3" t="s">
        <v>7</v>
      </c>
      <c r="D2" s="4" t="s">
        <v>8</v>
      </c>
      <c r="E2" s="3" t="s">
        <v>7</v>
      </c>
      <c r="F2" s="4" t="s">
        <v>8</v>
      </c>
      <c r="G2" s="3" t="s">
        <v>7</v>
      </c>
      <c r="H2" s="4" t="s">
        <v>8</v>
      </c>
    </row>
    <row r="3" spans="1:8" x14ac:dyDescent="0.25">
      <c r="A3" s="3">
        <v>7.1684587813622403E-4</v>
      </c>
      <c r="B3" s="4">
        <v>1.35167464114832E-2</v>
      </c>
      <c r="C3" s="3">
        <v>7.1684587813621004E-4</v>
      </c>
      <c r="D3" s="4">
        <v>1.92583732057416E-2</v>
      </c>
      <c r="E3" s="3">
        <v>7.1684587813621004E-4</v>
      </c>
      <c r="F3" s="4">
        <v>2.52870813397129E-2</v>
      </c>
      <c r="G3" s="3">
        <v>7.1684587813621004E-4</v>
      </c>
      <c r="H3" s="4">
        <v>4.4270334928229599E-2</v>
      </c>
    </row>
    <row r="4" spans="1:8" x14ac:dyDescent="0.25">
      <c r="A4" s="3">
        <v>0.10179211469534</v>
      </c>
      <c r="B4" s="4">
        <v>1.35167464114832E-2</v>
      </c>
      <c r="C4" s="3">
        <v>9.4623655913978505E-2</v>
      </c>
      <c r="D4" s="4">
        <v>1.92583732057416E-2</v>
      </c>
      <c r="E4" s="3">
        <v>9.8924731182795697E-2</v>
      </c>
      <c r="F4" s="4">
        <v>2.52870813397129E-2</v>
      </c>
      <c r="G4" s="3">
        <v>9.6057347670250898E-2</v>
      </c>
      <c r="H4" s="4">
        <v>4.4270334928229599E-2</v>
      </c>
    </row>
    <row r="5" spans="1:8" x14ac:dyDescent="0.25">
      <c r="A5" s="3">
        <v>0.19999999999999901</v>
      </c>
      <c r="B5" s="4">
        <v>1.35167464114832E-2</v>
      </c>
      <c r="C5" s="3">
        <v>0.19999999999999901</v>
      </c>
      <c r="D5" s="4">
        <v>1.92583732057416E-2</v>
      </c>
      <c r="E5" s="3">
        <v>0.2</v>
      </c>
      <c r="F5" s="4">
        <v>2.52870813397129E-2</v>
      </c>
      <c r="G5" s="3">
        <v>0.2</v>
      </c>
      <c r="H5" s="4">
        <v>4.4270334928229599E-2</v>
      </c>
    </row>
    <row r="6" spans="1:8" x14ac:dyDescent="0.25">
      <c r="A6" s="3">
        <v>0.30394265232974899</v>
      </c>
      <c r="B6" s="4">
        <v>1.31937799043062E-2</v>
      </c>
      <c r="C6" s="3">
        <v>0.30681003584229399</v>
      </c>
      <c r="D6" s="4">
        <v>1.8791866028708099E-2</v>
      </c>
      <c r="E6" s="3">
        <v>0.31111111111111101</v>
      </c>
      <c r="F6" s="4">
        <v>2.46052631578947E-2</v>
      </c>
      <c r="G6" s="3">
        <v>0.308243727598566</v>
      </c>
      <c r="H6" s="4">
        <v>4.3193779904306201E-2</v>
      </c>
    </row>
    <row r="7" spans="1:8" x14ac:dyDescent="0.25">
      <c r="A7" s="3">
        <v>0.400716845878136</v>
      </c>
      <c r="B7" s="4">
        <v>1.23325358851674E-2</v>
      </c>
      <c r="C7" s="3">
        <v>0.40143369175627203</v>
      </c>
      <c r="D7" s="4">
        <v>1.7643540669856399E-2</v>
      </c>
      <c r="E7" s="3">
        <v>0.40143369175627203</v>
      </c>
      <c r="F7" s="4">
        <v>2.3133971291866E-2</v>
      </c>
      <c r="G7" s="3">
        <v>0.40143369175627203</v>
      </c>
      <c r="H7" s="4">
        <v>4.0753588516746403E-2</v>
      </c>
    </row>
    <row r="8" spans="1:8" x14ac:dyDescent="0.25">
      <c r="A8" s="3">
        <v>0.51039426523297404</v>
      </c>
      <c r="B8" s="4">
        <v>1.10047846889952E-2</v>
      </c>
      <c r="C8" s="3">
        <v>0.50967741935483801</v>
      </c>
      <c r="D8" s="4">
        <v>1.57416267942583E-2</v>
      </c>
      <c r="E8" s="3">
        <v>0.50035842293906796</v>
      </c>
      <c r="F8" s="4">
        <v>2.0944976076554999E-2</v>
      </c>
      <c r="G8" s="3">
        <v>0.50322580645161197</v>
      </c>
      <c r="H8" s="4">
        <v>3.6949760765550198E-2</v>
      </c>
    </row>
    <row r="9" spans="1:8" x14ac:dyDescent="0.25">
      <c r="A9" s="3">
        <v>0.6</v>
      </c>
      <c r="B9" s="4">
        <v>9.6770334928229593E-3</v>
      </c>
      <c r="C9" s="3">
        <v>0.6</v>
      </c>
      <c r="D9" s="4">
        <v>1.39114832535885E-2</v>
      </c>
      <c r="E9" s="3">
        <v>0.6</v>
      </c>
      <c r="F9" s="4">
        <v>1.8325358851674599E-2</v>
      </c>
      <c r="G9" s="3">
        <v>0.6</v>
      </c>
      <c r="H9" s="4">
        <v>3.2535885167464099E-2</v>
      </c>
    </row>
    <row r="10" spans="1:8" x14ac:dyDescent="0.25">
      <c r="A10" s="3">
        <v>0.71541218637992798</v>
      </c>
      <c r="B10" s="4">
        <v>7.8827751196172205E-3</v>
      </c>
      <c r="C10" s="3">
        <v>0.702508960573476</v>
      </c>
      <c r="D10" s="4">
        <v>1.1722488038277501E-2</v>
      </c>
      <c r="E10" s="3">
        <v>0.702508960573476</v>
      </c>
      <c r="F10" s="4">
        <v>1.5490430622009501E-2</v>
      </c>
      <c r="G10" s="3">
        <v>0.70967741935483797</v>
      </c>
      <c r="H10" s="4">
        <v>2.7188995215310999E-2</v>
      </c>
    </row>
    <row r="11" spans="1:8" x14ac:dyDescent="0.25">
      <c r="A11" s="3">
        <v>0.8</v>
      </c>
      <c r="B11" s="4">
        <v>6.5909090909090796E-3</v>
      </c>
      <c r="C11" s="3">
        <v>0.8</v>
      </c>
      <c r="D11" s="4">
        <v>9.7488038277511908E-3</v>
      </c>
      <c r="E11" s="3">
        <v>0.8</v>
      </c>
      <c r="F11" s="4">
        <v>1.29425837320574E-2</v>
      </c>
      <c r="G11" s="3">
        <v>0.8</v>
      </c>
      <c r="H11" s="4">
        <v>2.28110047846889E-2</v>
      </c>
    </row>
    <row r="12" spans="1:8" x14ac:dyDescent="0.25">
      <c r="A12" s="3">
        <v>0.91254480286738304</v>
      </c>
      <c r="B12" s="4">
        <v>5.1196172248803799E-3</v>
      </c>
      <c r="C12" s="3">
        <v>0.91397849462365599</v>
      </c>
      <c r="D12" s="4">
        <v>7.9186602870813302E-3</v>
      </c>
      <c r="E12" s="3">
        <v>0.91469534050179202</v>
      </c>
      <c r="F12" s="4">
        <v>1.04665071770334E-2</v>
      </c>
      <c r="G12" s="3">
        <v>0.89749103942652297</v>
      </c>
      <c r="H12" s="4">
        <v>1.8540669856459299E-2</v>
      </c>
    </row>
    <row r="13" spans="1:8" ht="15.75" thickBot="1" x14ac:dyDescent="0.3">
      <c r="A13" s="5">
        <v>0.99928315412186297</v>
      </c>
      <c r="B13" s="6">
        <v>4.2583732057416201E-3</v>
      </c>
      <c r="C13" s="5">
        <v>0.99856630824372705</v>
      </c>
      <c r="D13" s="6">
        <v>7.0215311004784703E-3</v>
      </c>
      <c r="E13" s="5">
        <v>0.99856630824372705</v>
      </c>
      <c r="F13" s="6">
        <v>9.2822966507176904E-3</v>
      </c>
      <c r="G13" s="5">
        <v>0.99856630824372705</v>
      </c>
      <c r="H13" s="6">
        <v>1.5023923444976E-2</v>
      </c>
    </row>
    <row r="14" spans="1:8" ht="15.75" thickBot="1" x14ac:dyDescent="0.3"/>
    <row r="15" spans="1:8" x14ac:dyDescent="0.25">
      <c r="A15" s="1" t="s">
        <v>5</v>
      </c>
      <c r="B15" s="2" t="s">
        <v>1</v>
      </c>
      <c r="C15" s="1" t="s">
        <v>5</v>
      </c>
      <c r="D15" s="2" t="s">
        <v>2</v>
      </c>
      <c r="E15" s="1" t="s">
        <v>5</v>
      </c>
      <c r="F15" s="2" t="s">
        <v>3</v>
      </c>
      <c r="G15" s="1" t="s">
        <v>5</v>
      </c>
      <c r="H15" s="2" t="s">
        <v>4</v>
      </c>
    </row>
    <row r="16" spans="1:8" x14ac:dyDescent="0.25">
      <c r="A16" s="3" t="s">
        <v>7</v>
      </c>
      <c r="B16" s="4" t="s">
        <v>8</v>
      </c>
      <c r="C16" s="3" t="s">
        <v>7</v>
      </c>
      <c r="D16" s="4" t="s">
        <v>8</v>
      </c>
      <c r="E16" s="3" t="s">
        <v>7</v>
      </c>
      <c r="F16" s="4" t="s">
        <v>8</v>
      </c>
      <c r="G16" s="3" t="s">
        <v>7</v>
      </c>
      <c r="H16" s="4" t="s">
        <v>8</v>
      </c>
    </row>
    <row r="17" spans="1:8" x14ac:dyDescent="0.25">
      <c r="A17" s="3">
        <v>2.5888746967503402E-4</v>
      </c>
      <c r="B17" s="4">
        <v>1.29916364570547E-2</v>
      </c>
      <c r="C17" s="3">
        <v>2.5888746967503402E-4</v>
      </c>
      <c r="D17" s="4">
        <v>1.5447949076584901E-2</v>
      </c>
      <c r="E17" s="3">
        <v>-2.28026711700524E-4</v>
      </c>
      <c r="F17" s="4">
        <v>1.8463620015414E-2</v>
      </c>
      <c r="G17" s="3">
        <v>2.5888746967503402E-4</v>
      </c>
      <c r="H17" s="4">
        <v>2.5929837581708599E-2</v>
      </c>
    </row>
    <row r="18" spans="1:8" x14ac:dyDescent="0.25">
      <c r="A18" s="3">
        <v>9.3259496112401696E-2</v>
      </c>
      <c r="B18" s="4">
        <v>1.29916364570547E-2</v>
      </c>
      <c r="C18" s="3">
        <v>9.8128637926157003E-2</v>
      </c>
      <c r="D18" s="4">
        <v>1.54722690035109E-2</v>
      </c>
      <c r="E18" s="3">
        <v>9.5207152837903805E-2</v>
      </c>
      <c r="F18" s="4">
        <v>1.8463620015414E-2</v>
      </c>
      <c r="G18" s="3">
        <v>9.2285667749650593E-2</v>
      </c>
      <c r="H18" s="4">
        <v>2.5954157508634699E-2</v>
      </c>
    </row>
    <row r="19" spans="1:8" x14ac:dyDescent="0.25">
      <c r="A19" s="3">
        <v>0.19940678765226699</v>
      </c>
      <c r="B19" s="4">
        <v>1.2967316530128699E-2</v>
      </c>
      <c r="C19" s="3">
        <v>0.19940678765226699</v>
      </c>
      <c r="D19" s="4">
        <v>1.54722690035109E-2</v>
      </c>
      <c r="E19" s="3">
        <v>0.19940678765226699</v>
      </c>
      <c r="F19" s="4">
        <v>1.8463620015414E-2</v>
      </c>
      <c r="G19" s="3">
        <v>0.19940678765226699</v>
      </c>
      <c r="H19" s="4">
        <v>2.5954157508634699E-2</v>
      </c>
    </row>
    <row r="20" spans="1:8" x14ac:dyDescent="0.25">
      <c r="A20" s="3">
        <v>0.29678962392737401</v>
      </c>
      <c r="B20" s="4">
        <v>1.2699797333942201E-2</v>
      </c>
      <c r="C20" s="3">
        <v>0.30068493737837798</v>
      </c>
      <c r="D20" s="4">
        <v>1.51317900265464E-2</v>
      </c>
      <c r="E20" s="3">
        <v>0.29971110901562698</v>
      </c>
      <c r="F20" s="4">
        <v>1.8123141038449399E-2</v>
      </c>
      <c r="G20" s="3">
        <v>0.30555407919213301</v>
      </c>
      <c r="H20" s="4">
        <v>2.5370479262409699E-2</v>
      </c>
    </row>
    <row r="21" spans="1:8" x14ac:dyDescent="0.25">
      <c r="A21" s="3">
        <v>0.40050234456036199</v>
      </c>
      <c r="B21" s="4">
        <v>1.18729198184568E-2</v>
      </c>
      <c r="C21" s="3">
        <v>0.40050234456036199</v>
      </c>
      <c r="D21" s="4">
        <v>1.4207632803356801E-2</v>
      </c>
      <c r="E21" s="3">
        <v>0.40050234456036199</v>
      </c>
      <c r="F21" s="4">
        <v>1.7150343961407799E-2</v>
      </c>
      <c r="G21" s="3">
        <v>0.40050234456036199</v>
      </c>
      <c r="H21" s="4">
        <v>2.4032883281477398E-2</v>
      </c>
    </row>
    <row r="22" spans="1:8" x14ac:dyDescent="0.25">
      <c r="A22" s="3">
        <v>0.49934592337959499</v>
      </c>
      <c r="B22" s="4">
        <v>1.0754203179858901E-2</v>
      </c>
      <c r="C22" s="3">
        <v>0.50129358010509795</v>
      </c>
      <c r="D22" s="4">
        <v>1.28943567493506E-2</v>
      </c>
      <c r="E22" s="3">
        <v>0.50226740846784901</v>
      </c>
      <c r="F22" s="4">
        <v>1.5739788199697399E-2</v>
      </c>
      <c r="G22" s="3">
        <v>0.50324123683059996</v>
      </c>
      <c r="H22" s="4">
        <v>2.19413695658379E-2</v>
      </c>
    </row>
    <row r="23" spans="1:8" x14ac:dyDescent="0.25">
      <c r="A23" s="3">
        <v>0.59916333056158</v>
      </c>
      <c r="B23" s="4">
        <v>9.3436474181485991E-3</v>
      </c>
      <c r="C23" s="3">
        <v>0.59916333056158</v>
      </c>
      <c r="D23" s="4">
        <v>1.13378814260839E-2</v>
      </c>
      <c r="E23" s="3">
        <v>0.59916333056158</v>
      </c>
      <c r="F23" s="4">
        <v>1.41103530956526E-2</v>
      </c>
      <c r="G23" s="3">
        <v>0.59916333056158</v>
      </c>
      <c r="H23" s="4">
        <v>1.9606656580937899E-2</v>
      </c>
    </row>
    <row r="24" spans="1:8" x14ac:dyDescent="0.25">
      <c r="A24" s="3">
        <v>0.70190222283181702</v>
      </c>
      <c r="B24" s="4">
        <v>7.8844518025861302E-3</v>
      </c>
      <c r="C24" s="3">
        <v>0.70092839446906596</v>
      </c>
      <c r="D24" s="4">
        <v>9.6354865412610902E-3</v>
      </c>
      <c r="E24" s="3">
        <v>0.70287605119456797</v>
      </c>
      <c r="F24" s="4">
        <v>1.22863585761995E-2</v>
      </c>
      <c r="G24" s="3">
        <v>0.69995456610631501</v>
      </c>
      <c r="H24" s="4">
        <v>1.7126024034481699E-2</v>
      </c>
    </row>
    <row r="25" spans="1:8" x14ac:dyDescent="0.25">
      <c r="A25" s="3">
        <v>0.79977197328829897</v>
      </c>
      <c r="B25" s="4">
        <v>6.4495761139496998E-3</v>
      </c>
      <c r="C25" s="3">
        <v>0.79977197328829897</v>
      </c>
      <c r="D25" s="4">
        <v>8.0060514372163293E-3</v>
      </c>
      <c r="E25" s="3">
        <v>0.79977197328829897</v>
      </c>
      <c r="F25" s="4">
        <v>1.0583963691376701E-2</v>
      </c>
      <c r="G25" s="3">
        <v>0.800258887469675</v>
      </c>
      <c r="H25" s="4">
        <v>1.4694031341877601E-2</v>
      </c>
    </row>
    <row r="26" spans="1:8" x14ac:dyDescent="0.25">
      <c r="A26" s="3">
        <v>0.904458522284039</v>
      </c>
      <c r="B26" s="4">
        <v>5.1606199868695097E-3</v>
      </c>
      <c r="C26" s="3">
        <v>0.90738000737229196</v>
      </c>
      <c r="D26" s="4">
        <v>6.4738960408757297E-3</v>
      </c>
      <c r="E26" s="3">
        <v>0.90251086555853599</v>
      </c>
      <c r="F26" s="4">
        <v>8.9302086604059003E-3</v>
      </c>
      <c r="G26" s="3">
        <v>0.90640617900954101</v>
      </c>
      <c r="H26" s="4">
        <v>1.2553877772386E-2</v>
      </c>
    </row>
    <row r="27" spans="1:8" ht="15.75" thickBot="1" x14ac:dyDescent="0.3">
      <c r="A27" s="5">
        <v>0.99989370183364301</v>
      </c>
      <c r="B27" s="6">
        <v>4.2364627636799499E-3</v>
      </c>
      <c r="C27" s="5">
        <v>0.99989370183364301</v>
      </c>
      <c r="D27" s="6">
        <v>5.4767790369080497E-3</v>
      </c>
      <c r="E27" s="5">
        <v>0.997946045108141</v>
      </c>
      <c r="F27" s="6">
        <v>7.7385322410298699E-3</v>
      </c>
      <c r="G27" s="5">
        <v>0.99697221674539005</v>
      </c>
      <c r="H27" s="6">
        <v>1.1240601718379799E-2</v>
      </c>
    </row>
    <row r="28" spans="1:8" ht="15.75" thickBot="1" x14ac:dyDescent="0.3"/>
    <row r="29" spans="1:8" x14ac:dyDescent="0.25">
      <c r="A29" s="1" t="s">
        <v>0</v>
      </c>
      <c r="B29" s="2" t="s">
        <v>1</v>
      </c>
      <c r="C29" s="1" t="s">
        <v>0</v>
      </c>
      <c r="D29" s="2" t="s">
        <v>2</v>
      </c>
      <c r="E29" s="1" t="s">
        <v>8</v>
      </c>
      <c r="F29" s="2" t="s">
        <v>3</v>
      </c>
      <c r="G29" s="1" t="s">
        <v>8</v>
      </c>
      <c r="H29" s="2" t="s">
        <v>4</v>
      </c>
    </row>
    <row r="30" spans="1:8" x14ac:dyDescent="0.25">
      <c r="A30" s="3" t="s">
        <v>7</v>
      </c>
      <c r="B30" s="4" t="s">
        <v>8</v>
      </c>
      <c r="C30" s="3" t="s">
        <v>7</v>
      </c>
      <c r="D30" s="4" t="s">
        <v>8</v>
      </c>
      <c r="E30" s="3" t="s">
        <v>7</v>
      </c>
      <c r="F30" s="4" t="s">
        <v>8</v>
      </c>
      <c r="G30" s="3" t="s">
        <v>7</v>
      </c>
      <c r="H30" s="4" t="s">
        <v>8</v>
      </c>
    </row>
    <row r="31" spans="1:8" x14ac:dyDescent="0.25">
      <c r="A31" s="3">
        <v>0</v>
      </c>
      <c r="B31" s="4">
        <v>1.27044025157232E-2</v>
      </c>
      <c r="C31" s="3">
        <v>0</v>
      </c>
      <c r="D31" s="4">
        <v>1.36897274633123E-2</v>
      </c>
      <c r="E31" s="3">
        <v>4.1999160016797899E-4</v>
      </c>
      <c r="F31" s="4">
        <v>1.49685534591194E-2</v>
      </c>
      <c r="G31" s="7">
        <v>-2.7755575615628901E-17</v>
      </c>
      <c r="H31" s="4">
        <v>1.81761006289308E-2</v>
      </c>
    </row>
    <row r="32" spans="1:8" x14ac:dyDescent="0.25">
      <c r="A32" s="3">
        <v>9.7018059638807094E-2</v>
      </c>
      <c r="B32" s="4">
        <v>1.27253668763102E-2</v>
      </c>
      <c r="C32" s="3">
        <v>9.7018059638807094E-2</v>
      </c>
      <c r="D32" s="4">
        <v>1.37316561844863E-2</v>
      </c>
      <c r="E32" s="3">
        <v>9.5338093238135205E-2</v>
      </c>
      <c r="F32" s="4">
        <v>1.49475890985324E-2</v>
      </c>
      <c r="G32" s="3">
        <v>0.102057958840823</v>
      </c>
      <c r="H32" s="4">
        <v>1.81970649895178E-2</v>
      </c>
    </row>
    <row r="33" spans="1:8" x14ac:dyDescent="0.25">
      <c r="A33" s="3">
        <v>0.199496010079798</v>
      </c>
      <c r="B33" s="4">
        <v>1.27044025157232E-2</v>
      </c>
      <c r="C33" s="3">
        <v>0.199496010079798</v>
      </c>
      <c r="D33" s="4">
        <v>1.36897274633123E-2</v>
      </c>
      <c r="E33" s="3">
        <v>0.19991600167996601</v>
      </c>
      <c r="F33" s="4">
        <v>1.49475890985324E-2</v>
      </c>
      <c r="G33" s="3">
        <v>0.199496010079798</v>
      </c>
      <c r="H33" s="4">
        <v>1.81761006289308E-2</v>
      </c>
    </row>
    <row r="34" spans="1:8" x14ac:dyDescent="0.25">
      <c r="A34" s="3">
        <v>0.30113397732045299</v>
      </c>
      <c r="B34" s="4">
        <v>1.23899371069182E-2</v>
      </c>
      <c r="C34" s="3">
        <v>0.29861402771944501</v>
      </c>
      <c r="D34" s="4">
        <v>1.3417190775681299E-2</v>
      </c>
      <c r="E34" s="3">
        <v>0.29945401091978102</v>
      </c>
      <c r="F34" s="4">
        <v>1.4654088050314399E-2</v>
      </c>
      <c r="G34" s="3">
        <v>0.30281394372112502</v>
      </c>
      <c r="H34" s="4">
        <v>1.78616352201257E-2</v>
      </c>
    </row>
    <row r="35" spans="1:8" x14ac:dyDescent="0.25">
      <c r="A35" s="3">
        <v>0.4002519949601</v>
      </c>
      <c r="B35" s="4">
        <v>1.15513626834381E-2</v>
      </c>
      <c r="C35" s="3">
        <v>0.40067198656026798</v>
      </c>
      <c r="D35" s="4">
        <v>1.25786163522012E-2</v>
      </c>
      <c r="E35" s="3">
        <v>0.40067198656026798</v>
      </c>
      <c r="F35" s="4">
        <v>1.3815513626834299E-2</v>
      </c>
      <c r="G35" s="3">
        <v>0.40067198656026798</v>
      </c>
      <c r="H35" s="4">
        <v>1.70440251572327E-2</v>
      </c>
    </row>
    <row r="36" spans="1:8" x14ac:dyDescent="0.25">
      <c r="A36" s="3">
        <v>0.50440991180176298</v>
      </c>
      <c r="B36" s="4">
        <v>1.0335429769392E-2</v>
      </c>
      <c r="C36" s="3">
        <v>0.499370012599747</v>
      </c>
      <c r="D36" s="4">
        <v>1.14675052410901E-2</v>
      </c>
      <c r="E36" s="3">
        <v>0.50188996220075499</v>
      </c>
      <c r="F36" s="4">
        <v>1.26205450733752E-2</v>
      </c>
      <c r="G36" s="3">
        <v>0.50356992860142702</v>
      </c>
      <c r="H36" s="4">
        <v>1.5828092243186501E-2</v>
      </c>
    </row>
    <row r="37" spans="1:8" x14ac:dyDescent="0.25">
      <c r="A37" s="3">
        <v>0.59932801343973097</v>
      </c>
      <c r="B37" s="4">
        <v>8.9517819706498893E-3</v>
      </c>
      <c r="C37" s="3">
        <v>0.59932801343973097</v>
      </c>
      <c r="D37" s="4">
        <v>1.0062893081761001E-2</v>
      </c>
      <c r="E37" s="3">
        <v>0.59932801343973097</v>
      </c>
      <c r="F37" s="4">
        <v>1.1215932914046101E-2</v>
      </c>
      <c r="G37" s="3">
        <v>0.59932801343973097</v>
      </c>
      <c r="H37" s="4">
        <v>1.4423480083857401E-2</v>
      </c>
    </row>
    <row r="38" spans="1:8" x14ac:dyDescent="0.25">
      <c r="A38" s="3">
        <v>0.70012599748005</v>
      </c>
      <c r="B38" s="4">
        <v>7.4842767295597397E-3</v>
      </c>
      <c r="C38" s="3">
        <v>0.70096598068038596</v>
      </c>
      <c r="D38" s="4">
        <v>8.5744234800838592E-3</v>
      </c>
      <c r="E38" s="3">
        <v>0.70348593028139395</v>
      </c>
      <c r="F38" s="4">
        <v>9.6436058700209593E-3</v>
      </c>
      <c r="G38" s="3">
        <v>0.70264594708105799</v>
      </c>
      <c r="H38" s="4">
        <v>1.28930817610062E-2</v>
      </c>
    </row>
    <row r="39" spans="1:8" x14ac:dyDescent="0.25">
      <c r="A39" s="3">
        <v>0.79966400671986504</v>
      </c>
      <c r="B39" s="4">
        <v>6.0377358490566E-3</v>
      </c>
      <c r="C39" s="3">
        <v>0.79966400671986504</v>
      </c>
      <c r="D39" s="4">
        <v>7.1488469601677096E-3</v>
      </c>
      <c r="E39" s="3">
        <v>0.79966400671986504</v>
      </c>
      <c r="F39" s="4">
        <v>8.2599580712788296E-3</v>
      </c>
      <c r="G39" s="3">
        <v>0.79966400671986504</v>
      </c>
      <c r="H39" s="4">
        <v>1.14046121593291E-2</v>
      </c>
    </row>
    <row r="40" spans="1:8" x14ac:dyDescent="0.25">
      <c r="A40" s="3">
        <v>0.91096178076438405</v>
      </c>
      <c r="B40" s="4">
        <v>4.7169811320754698E-3</v>
      </c>
      <c r="C40" s="3">
        <v>0.90592188156236797</v>
      </c>
      <c r="D40" s="4">
        <v>5.8490566037735798E-3</v>
      </c>
      <c r="E40" s="3">
        <v>0.90508189836203201</v>
      </c>
      <c r="F40" s="4">
        <v>6.8972746331236899E-3</v>
      </c>
      <c r="G40" s="3">
        <v>0.90676186476270404</v>
      </c>
      <c r="H40" s="4">
        <v>9.9371069182389894E-3</v>
      </c>
    </row>
    <row r="41" spans="1:8" ht="15.75" thickBot="1" x14ac:dyDescent="0.3">
      <c r="A41" s="5">
        <v>0.99874002519949501</v>
      </c>
      <c r="B41" s="6">
        <v>3.9622641509434002E-3</v>
      </c>
      <c r="C41" s="5">
        <v>0.99874002519949501</v>
      </c>
      <c r="D41" s="6">
        <v>4.9685534591194904E-3</v>
      </c>
      <c r="E41" s="5">
        <v>0.99874002519949501</v>
      </c>
      <c r="F41" s="6">
        <v>5.9958071278826E-3</v>
      </c>
      <c r="G41" s="5">
        <v>0.99664006719865506</v>
      </c>
      <c r="H41" s="6">
        <v>8.9727463312368905E-3</v>
      </c>
    </row>
    <row r="43" spans="1:8" x14ac:dyDescent="0.25">
      <c r="B43" s="9" t="s">
        <v>20</v>
      </c>
      <c r="C43">
        <f>Sheet1!B4</f>
        <v>0.38490017945974991</v>
      </c>
      <c r="D43" s="9" t="s">
        <v>22</v>
      </c>
      <c r="E43">
        <f>Sheet1!B17</f>
        <v>0.16946436128244091</v>
      </c>
      <c r="F43" s="9" t="s">
        <v>21</v>
      </c>
      <c r="G43">
        <f>Sheet1!B9</f>
        <v>0.46875</v>
      </c>
    </row>
    <row r="44" spans="1:8" x14ac:dyDescent="0.25">
      <c r="B44" s="9"/>
      <c r="D44" s="9"/>
      <c r="F44" s="9"/>
    </row>
    <row r="45" spans="1:8" x14ac:dyDescent="0.25">
      <c r="B45" s="9" t="s">
        <v>23</v>
      </c>
      <c r="C45" s="10" t="s">
        <v>27</v>
      </c>
      <c r="D45" s="9" t="s">
        <v>18</v>
      </c>
      <c r="E45" s="10" t="s">
        <v>26</v>
      </c>
      <c r="F45" s="9"/>
      <c r="G45" s="10" t="s">
        <v>25</v>
      </c>
    </row>
    <row r="46" spans="1:8" x14ac:dyDescent="0.25">
      <c r="A46" t="s">
        <v>6</v>
      </c>
      <c r="B46" s="9">
        <v>0</v>
      </c>
      <c r="C46">
        <f>cubic_spline(A3:A13,B3:B13,$C$43)</f>
        <v>1.2499583381416809E-2</v>
      </c>
      <c r="D46" s="9">
        <v>0.4</v>
      </c>
      <c r="E46">
        <f>cubic_spline(B46:B49,C46:C49,$E$43)</f>
        <v>1.7057625450549938E-2</v>
      </c>
      <c r="F46" s="9" t="s">
        <v>24</v>
      </c>
      <c r="G46" s="14">
        <f>cubic_spline(D46:D48,E46:E48,$G$43)</f>
        <v>1.6664534124641254E-2</v>
      </c>
      <c r="H46" t="s">
        <v>40</v>
      </c>
    </row>
    <row r="47" spans="1:8" x14ac:dyDescent="0.25">
      <c r="B47" s="9">
        <v>0.2</v>
      </c>
      <c r="C47">
        <f>cubic_spline(C3:C13,D3:D13,$C$43)</f>
        <v>1.7888238060064746E-2</v>
      </c>
      <c r="D47" s="9">
        <v>1</v>
      </c>
      <c r="E47">
        <f>cubic_spline(B52:B55,C52:C55,$E$43)</f>
        <v>1.3980849855480433E-2</v>
      </c>
      <c r="F47" s="9"/>
    </row>
    <row r="48" spans="1:8" x14ac:dyDescent="0.25">
      <c r="B48" s="9">
        <v>0.4</v>
      </c>
      <c r="C48">
        <f>cubic_spline(E3:E13,F3:F13,$C$43)</f>
        <v>2.3451835817846583E-2</v>
      </c>
      <c r="D48" s="9">
        <v>2.5</v>
      </c>
      <c r="E48">
        <f>cubic_spline(B58:B61,C58:C61,$E$43)</f>
        <v>1.2563384941534616E-2</v>
      </c>
      <c r="F48" s="9"/>
    </row>
    <row r="49" spans="1:6" x14ac:dyDescent="0.25">
      <c r="B49" s="9">
        <v>1</v>
      </c>
      <c r="C49">
        <f>cubic_spline(G3:G13,H3:H13,$C$43)</f>
        <v>4.1273557566726814E-2</v>
      </c>
      <c r="D49" s="9"/>
      <c r="F49" s="9"/>
    </row>
    <row r="50" spans="1:6" x14ac:dyDescent="0.25">
      <c r="B50" s="9"/>
      <c r="D50" s="9"/>
      <c r="F50" s="9"/>
    </row>
    <row r="51" spans="1:6" x14ac:dyDescent="0.25">
      <c r="B51" s="9" t="s">
        <v>23</v>
      </c>
      <c r="C51" s="10" t="s">
        <v>27</v>
      </c>
      <c r="D51" s="9"/>
      <c r="F51" s="9"/>
    </row>
    <row r="52" spans="1:6" x14ac:dyDescent="0.25">
      <c r="A52" t="s">
        <v>5</v>
      </c>
      <c r="B52" s="9">
        <v>0</v>
      </c>
      <c r="C52">
        <f>cubic_spline(A17:A27,B17:B27,$C$43)</f>
        <v>1.202452115230134E-2</v>
      </c>
      <c r="D52" s="9"/>
      <c r="F52" s="9"/>
    </row>
    <row r="53" spans="1:6" x14ac:dyDescent="0.25">
      <c r="B53" s="9">
        <v>0.2</v>
      </c>
      <c r="C53">
        <f>cubic_spline(C17:C27,D17:D27,$C$43)</f>
        <v>1.4382360236418413E-2</v>
      </c>
      <c r="D53" s="9"/>
      <c r="F53" s="9"/>
    </row>
    <row r="54" spans="1:6" x14ac:dyDescent="0.25">
      <c r="B54" s="9">
        <v>0.4</v>
      </c>
      <c r="C54">
        <f>cubic_spline(E17:E27,F17:F27,$C$43)</f>
        <v>1.7334580781527949E-2</v>
      </c>
      <c r="D54" s="9"/>
      <c r="F54" s="9"/>
    </row>
    <row r="55" spans="1:6" x14ac:dyDescent="0.25">
      <c r="B55" s="9">
        <v>1</v>
      </c>
      <c r="C55">
        <f>cubic_spline(G17:G27,H17:H27,$C$43)</f>
        <v>2.4298952976404772E-2</v>
      </c>
      <c r="D55" s="9"/>
      <c r="F55" s="9"/>
    </row>
    <row r="56" spans="1:6" x14ac:dyDescent="0.25">
      <c r="B56" s="9"/>
      <c r="D56" s="9"/>
      <c r="F56" s="9"/>
    </row>
    <row r="57" spans="1:6" x14ac:dyDescent="0.25">
      <c r="B57" s="9" t="s">
        <v>23</v>
      </c>
      <c r="C57" s="10" t="s">
        <v>27</v>
      </c>
      <c r="D57" s="9"/>
      <c r="F57" s="9"/>
    </row>
    <row r="58" spans="1:6" x14ac:dyDescent="0.25">
      <c r="A58" t="s">
        <v>0</v>
      </c>
      <c r="B58" s="9">
        <v>0</v>
      </c>
      <c r="C58">
        <f>cubic_spline(A31:A41,B31:B41,$C$43)</f>
        <v>1.1706184302808441E-2</v>
      </c>
      <c r="D58" s="9"/>
      <c r="F58" s="9"/>
    </row>
    <row r="59" spans="1:6" x14ac:dyDescent="0.25">
      <c r="B59" s="9">
        <v>0.2</v>
      </c>
      <c r="C59">
        <f>cubic_spline(C31:C41,D31:D41,$C$43)</f>
        <v>1.273472848360733E-2</v>
      </c>
      <c r="D59" s="9"/>
      <c r="F59" s="9"/>
    </row>
    <row r="60" spans="1:6" x14ac:dyDescent="0.25">
      <c r="B60" s="9">
        <v>0.4</v>
      </c>
      <c r="C60">
        <f>cubic_spline(E31:E41,F31:F41,$C$43)</f>
        <v>1.3974753743165041E-2</v>
      </c>
      <c r="D60" s="9"/>
      <c r="F60" s="9"/>
    </row>
    <row r="61" spans="1:6" x14ac:dyDescent="0.25">
      <c r="B61" s="9">
        <v>1</v>
      </c>
      <c r="C61">
        <f>cubic_spline(G31:G41,H31:H41,$C$43)</f>
        <v>1.720258584309442E-2</v>
      </c>
      <c r="D61" s="9"/>
      <c r="F61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Fugate</dc:creator>
  <cp:lastModifiedBy>Ken Fugate</cp:lastModifiedBy>
  <dcterms:created xsi:type="dcterms:W3CDTF">2022-02-28T16:38:29Z</dcterms:created>
  <dcterms:modified xsi:type="dcterms:W3CDTF">2022-03-02T14:18:30Z</dcterms:modified>
</cp:coreProperties>
</file>